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45" windowWidth="15195" windowHeight="8445" tabRatio="820" activeTab="1"/>
  </bookViews>
  <sheets>
    <sheet name="USE" sheetId="1" r:id="rId1"/>
    <sheet name="VALOR SUBVENCIÓN" sheetId="2" r:id="rId2"/>
  </sheets>
  <definedNames>
    <definedName name="MAR.COLVIN">#REF!</definedName>
    <definedName name="MAR.ESCRITORESDECHILE">#REF!</definedName>
    <definedName name="MAR.ESPAÑA">#REF!</definedName>
    <definedName name="MAR.MARCELAPAZ">#REF!</definedName>
    <definedName name="MAR.PARAGUAY">#REF!</definedName>
    <definedName name="MAR.PUERTORICO">#REF!</definedName>
    <definedName name="MAR.REBOLLEDO">#REF!</definedName>
    <definedName name="MAR.ROOSEVELT">#REF!</definedName>
    <definedName name="MAR.VICTORCUCCUINI">#REF!</definedName>
    <definedName name="MARPARAGUAY">#REF!</definedName>
    <definedName name="USE">'USE'!$A$5</definedName>
    <definedName name="USE1">'USE'!$A$5</definedName>
  </definedNames>
  <calcPr fullCalcOnLoad="1"/>
</workbook>
</file>

<file path=xl/sharedStrings.xml><?xml version="1.0" encoding="utf-8"?>
<sst xmlns="http://schemas.openxmlformats.org/spreadsheetml/2006/main" count="172" uniqueCount="68">
  <si>
    <t>INTEGRACIÓN</t>
  </si>
  <si>
    <t>CÓDIGO</t>
  </si>
  <si>
    <t>PARVULARIA 1º NIVEL TRANSICIÓN</t>
  </si>
  <si>
    <t>JORNADA</t>
  </si>
  <si>
    <t>ESCOLAR</t>
  </si>
  <si>
    <t>SIN JECD</t>
  </si>
  <si>
    <t>PARVULARIA 2º NIVEL TRANSICIÓN</t>
  </si>
  <si>
    <t xml:space="preserve">GENERAL BASICA 1º Y 2º </t>
  </si>
  <si>
    <t xml:space="preserve">GENERAL BASICA 3º Y 4º </t>
  </si>
  <si>
    <t xml:space="preserve">GENERAL BASICA 5º Y 6º </t>
  </si>
  <si>
    <t xml:space="preserve">GENERAL BASICA 7º Y 8º </t>
  </si>
  <si>
    <t>MEDIA HUMANISTICO CIENTIFICA</t>
  </si>
  <si>
    <t>CON JECD</t>
  </si>
  <si>
    <t>ASISTENCIA</t>
  </si>
  <si>
    <t>PROMEDIO</t>
  </si>
  <si>
    <t>FACTOR</t>
  </si>
  <si>
    <t>DFL2</t>
  </si>
  <si>
    <t>LEY 19.933</t>
  </si>
  <si>
    <t>SUMA</t>
  </si>
  <si>
    <t>FACTORES</t>
  </si>
  <si>
    <t>VALOR</t>
  </si>
  <si>
    <t>CALCULADO</t>
  </si>
  <si>
    <t>TOTAL VALOR</t>
  </si>
  <si>
    <t>AAL/a.a.l.</t>
  </si>
  <si>
    <t>MEDIA TECN. PROFES. COMERCIAL</t>
  </si>
  <si>
    <t>MEDIA TECN. PROFES. TECNICA</t>
  </si>
  <si>
    <t>USE</t>
  </si>
  <si>
    <t>ESP. DIF. CON INTEGRACIÓN 1º- 4º</t>
  </si>
  <si>
    <t>ESP. DIF. CON INTEGRACIÓN 5º Ó 6º</t>
  </si>
  <si>
    <t>ESP. DIF. CON INTEGRACIÓN 7º Ó 8º</t>
  </si>
  <si>
    <t xml:space="preserve">INTEGR. NEC. EDUC. ESP.CAR. TRAN-1º a 4º BAS. T.E.L. </t>
  </si>
  <si>
    <t xml:space="preserve">ESP. DIF. CON INTEGRACIÓN MEDIA HC </t>
  </si>
  <si>
    <t>Integr. NECT Tras-Def-Atencional 1° a 6° Bás</t>
  </si>
  <si>
    <t>Integr. NECT Rend-CI 1° a 6° Bás</t>
  </si>
  <si>
    <t>Integr. NECT Rend-CI 7° a 8° Bás</t>
  </si>
  <si>
    <t>Integr. NECT Tras-Aprendizaje 1° a 6° Bássico</t>
  </si>
  <si>
    <t>Integr. NECT Tras-Aprendizaje 7° a 8° Bássico</t>
  </si>
  <si>
    <t>Integr. NECT Tras-Def-Atencional 7° a 8° Bás</t>
  </si>
  <si>
    <t>Integr. NECT Tras-Aprendizaje Cient-Human. C.</t>
  </si>
  <si>
    <t>Integr. NECT Tras-Def-Atencional Cient -Human.</t>
  </si>
  <si>
    <t>Integr. NECT Rend-CI Cient-Human.</t>
  </si>
  <si>
    <t xml:space="preserve">TIPO DE </t>
  </si>
  <si>
    <t>ENSEÑANZA</t>
  </si>
  <si>
    <t>ESP. DIF. CON INTEGRACIÓN PARVULOS</t>
  </si>
  <si>
    <t xml:space="preserve">INTEGR. NEC. EDUC. ESP.CAR. TRAN-1º NT. T.E.L. </t>
  </si>
  <si>
    <t xml:space="preserve">INTEGR. NEC. EDUC. ESP.CAR. TRAN-2° NT. T.E.L. </t>
  </si>
  <si>
    <t>VALOR USE $ 21.058,2730</t>
  </si>
  <si>
    <t>ESCUELA ESPECIAL</t>
  </si>
  <si>
    <t>Educ. Esp. Dif. Deficit Mental Pre Básica, Sin JECD</t>
  </si>
  <si>
    <t>Esp.  Diferencial  Deficit Mental Básica, con JECD</t>
  </si>
  <si>
    <t>Esp. Diferencail Deficit Mental Laboral, con JECD</t>
  </si>
  <si>
    <t>MEDIA TECN. PROFES. INDUSTRIAL</t>
  </si>
  <si>
    <t>SUBVENCION DE EDUCACION PREFERENCIAL</t>
  </si>
  <si>
    <t>Grupo</t>
  </si>
  <si>
    <t>Alumnos Prioritarios</t>
  </si>
  <si>
    <t>Parv.1 a Básica 4º</t>
  </si>
  <si>
    <t>Básica 5º- 6º</t>
  </si>
  <si>
    <t>Básica 7º - 8º</t>
  </si>
  <si>
    <t>NB1 y 2</t>
  </si>
  <si>
    <t>NB3-4</t>
  </si>
  <si>
    <t>NB5-6</t>
  </si>
  <si>
    <t>As. Media PROM.ANUAL. CON</t>
  </si>
  <si>
    <t>Factor USE Con. Y Pref.</t>
  </si>
  <si>
    <t>Total Sub.</t>
  </si>
  <si>
    <t>As. Media PROM.ANUAL y Art. 19</t>
  </si>
  <si>
    <t>Subvención Pref. ($)</t>
  </si>
  <si>
    <t>Subvención Con.($)</t>
  </si>
  <si>
    <t>Subvención Art 19.($)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</si>
</sst>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 ;\-#,##0.0\ "/>
    <numFmt numFmtId="181" formatCode="#,##0;[Red]#,##0"/>
    <numFmt numFmtId="182" formatCode="&quot;$&quot;\ #,##0_);[Red]\(&quot;$&quot;\ #,##0\)"/>
    <numFmt numFmtId="183" formatCode="#,##0_ ;\-#,##0\ "/>
    <numFmt numFmtId="184" formatCode="#,##0_ ;[Red]\-#,##0\ "/>
    <numFmt numFmtId="185" formatCode="#,##0.00000"/>
    <numFmt numFmtId="186" formatCode="#,##0.0000"/>
    <numFmt numFmtId="187" formatCode="#,##0.0"/>
    <numFmt numFmtId="188" formatCode="0.00000"/>
    <numFmt numFmtId="189" formatCode="0.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%"/>
    <numFmt numFmtId="196" formatCode="#,##0.000000"/>
    <numFmt numFmtId="197" formatCode="#,##0.000"/>
    <numFmt numFmtId="198" formatCode="0.0000"/>
    <numFmt numFmtId="199" formatCode="#,##0.0000000"/>
    <numFmt numFmtId="200" formatCode="0.000000"/>
    <numFmt numFmtId="201" formatCode="0.0000000"/>
    <numFmt numFmtId="202" formatCode="_-* #,##0.0\ &quot;€&quot;_-;\-* #,##0.0\ &quot;€&quot;_-;_-* &quot;-&quot;??\ &quot;€&quot;_-;_-@_-"/>
    <numFmt numFmtId="203" formatCode="_-* #,##0\ &quot;€&quot;_-;\-* #,##0\ &quot;€&quot;_-;_-* &quot;-&quot;??\ &quot;€&quot;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86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186" fontId="4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185" fontId="4" fillId="35" borderId="22" xfId="0" applyNumberFormat="1" applyFont="1" applyFill="1" applyBorder="1" applyAlignment="1">
      <alignment horizontal="center"/>
    </xf>
    <xf numFmtId="0" fontId="3" fillId="0" borderId="21" xfId="54" applyFont="1" applyBorder="1" applyAlignment="1">
      <alignment horizontal="center" vertical="center"/>
      <protection/>
    </xf>
    <xf numFmtId="0" fontId="4" fillId="0" borderId="21" xfId="54" applyFont="1" applyBorder="1">
      <alignment/>
      <protection/>
    </xf>
    <xf numFmtId="185" fontId="4" fillId="36" borderId="22" xfId="54" applyNumberFormat="1" applyFont="1" applyFill="1" applyBorder="1" applyAlignment="1">
      <alignment horizontal="center"/>
      <protection/>
    </xf>
    <xf numFmtId="185" fontId="4" fillId="36" borderId="10" xfId="54" applyNumberFormat="1" applyFont="1" applyFill="1" applyBorder="1" applyAlignment="1">
      <alignment horizont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21" xfId="54" applyFont="1" applyBorder="1" applyAlignment="1">
      <alignment horizontal="center" vertical="center"/>
      <protection/>
    </xf>
    <xf numFmtId="3" fontId="4" fillId="37" borderId="23" xfId="0" applyNumberFormat="1" applyFont="1" applyFill="1" applyBorder="1" applyAlignment="1">
      <alignment horizontal="center"/>
    </xf>
    <xf numFmtId="3" fontId="4" fillId="37" borderId="24" xfId="54" applyNumberFormat="1" applyFont="1" applyFill="1" applyBorder="1" applyAlignment="1">
      <alignment horizontal="center"/>
      <protection/>
    </xf>
    <xf numFmtId="3" fontId="4" fillId="37" borderId="22" xfId="0" applyNumberFormat="1" applyFont="1" applyFill="1" applyBorder="1" applyAlignment="1">
      <alignment horizontal="center"/>
    </xf>
    <xf numFmtId="3" fontId="4" fillId="37" borderId="21" xfId="0" applyNumberFormat="1" applyFont="1" applyFill="1" applyBorder="1" applyAlignment="1">
      <alignment horizontal="center"/>
    </xf>
    <xf numFmtId="3" fontId="4" fillId="37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4" fillId="38" borderId="22" xfId="0" applyNumberFormat="1" applyFont="1" applyFill="1" applyBorder="1" applyAlignment="1">
      <alignment horizontal="center"/>
    </xf>
    <xf numFmtId="3" fontId="4" fillId="38" borderId="21" xfId="0" applyNumberFormat="1" applyFont="1" applyFill="1" applyBorder="1" applyAlignment="1">
      <alignment horizontal="center"/>
    </xf>
    <xf numFmtId="3" fontId="4" fillId="38" borderId="25" xfId="0" applyNumberFormat="1" applyFont="1" applyFill="1" applyBorder="1" applyAlignment="1">
      <alignment horizontal="center"/>
    </xf>
    <xf numFmtId="3" fontId="4" fillId="38" borderId="26" xfId="0" applyNumberFormat="1" applyFont="1" applyFill="1" applyBorder="1" applyAlignment="1">
      <alignment horizontal="center"/>
    </xf>
    <xf numFmtId="3" fontId="4" fillId="38" borderId="27" xfId="0" applyNumberFormat="1" applyFont="1" applyFill="1" applyBorder="1" applyAlignment="1">
      <alignment horizontal="center"/>
    </xf>
    <xf numFmtId="3" fontId="4" fillId="38" borderId="28" xfId="0" applyNumberFormat="1" applyFont="1" applyFill="1" applyBorder="1" applyAlignment="1">
      <alignment horizontal="center"/>
    </xf>
    <xf numFmtId="185" fontId="4" fillId="35" borderId="21" xfId="0" applyNumberFormat="1" applyFont="1" applyFill="1" applyBorder="1" applyAlignment="1">
      <alignment horizontal="center"/>
    </xf>
    <xf numFmtId="185" fontId="4" fillId="35" borderId="25" xfId="0" applyNumberFormat="1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85" fontId="4" fillId="35" borderId="26" xfId="0" applyNumberFormat="1" applyFont="1" applyFill="1" applyBorder="1" applyAlignment="1">
      <alignment horizontal="center"/>
    </xf>
    <xf numFmtId="185" fontId="4" fillId="35" borderId="27" xfId="0" applyNumberFormat="1" applyFont="1" applyFill="1" applyBorder="1" applyAlignment="1">
      <alignment horizontal="center"/>
    </xf>
    <xf numFmtId="185" fontId="4" fillId="35" borderId="28" xfId="0" applyNumberFormat="1" applyFont="1" applyFill="1" applyBorder="1" applyAlignment="1">
      <alignment horizontal="center"/>
    </xf>
    <xf numFmtId="185" fontId="3" fillId="39" borderId="29" xfId="0" applyNumberFormat="1" applyFont="1" applyFill="1" applyBorder="1" applyAlignment="1">
      <alignment horizontal="center"/>
    </xf>
    <xf numFmtId="185" fontId="3" fillId="39" borderId="30" xfId="0" applyNumberFormat="1" applyFont="1" applyFill="1" applyBorder="1" applyAlignment="1">
      <alignment horizontal="center"/>
    </xf>
    <xf numFmtId="185" fontId="3" fillId="39" borderId="31" xfId="0" applyNumberFormat="1" applyFont="1" applyFill="1" applyBorder="1" applyAlignment="1">
      <alignment horizontal="center"/>
    </xf>
    <xf numFmtId="185" fontId="3" fillId="39" borderId="26" xfId="0" applyNumberFormat="1" applyFont="1" applyFill="1" applyBorder="1" applyAlignment="1">
      <alignment horizontal="center"/>
    </xf>
    <xf numFmtId="185" fontId="3" fillId="39" borderId="27" xfId="0" applyNumberFormat="1" applyFont="1" applyFill="1" applyBorder="1" applyAlignment="1">
      <alignment horizontal="center"/>
    </xf>
    <xf numFmtId="185" fontId="3" fillId="39" borderId="28" xfId="0" applyNumberFormat="1" applyFont="1" applyFill="1" applyBorder="1" applyAlignment="1">
      <alignment horizontal="center"/>
    </xf>
    <xf numFmtId="185" fontId="3" fillId="39" borderId="24" xfId="0" applyNumberFormat="1" applyFont="1" applyFill="1" applyBorder="1" applyAlignment="1">
      <alignment horizontal="center"/>
    </xf>
    <xf numFmtId="185" fontId="3" fillId="39" borderId="16" xfId="0" applyNumberFormat="1" applyFont="1" applyFill="1" applyBorder="1" applyAlignment="1">
      <alignment horizontal="center"/>
    </xf>
    <xf numFmtId="185" fontId="3" fillId="39" borderId="30" xfId="54" applyNumberFormat="1" applyFont="1" applyFill="1" applyBorder="1" applyAlignment="1">
      <alignment horizontal="center"/>
      <protection/>
    </xf>
    <xf numFmtId="185" fontId="3" fillId="39" borderId="23" xfId="0" applyNumberFormat="1" applyFont="1" applyFill="1" applyBorder="1" applyAlignment="1">
      <alignment horizontal="center"/>
    </xf>
    <xf numFmtId="185" fontId="3" fillId="39" borderId="23" xfId="54" applyNumberFormat="1" applyFont="1" applyFill="1" applyBorder="1" applyAlignment="1">
      <alignment horizont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5" fontId="3" fillId="39" borderId="22" xfId="0" applyNumberFormat="1" applyFont="1" applyFill="1" applyBorder="1" applyAlignment="1">
      <alignment horizontal="center"/>
    </xf>
    <xf numFmtId="185" fontId="3" fillId="39" borderId="21" xfId="0" applyNumberFormat="1" applyFont="1" applyFill="1" applyBorder="1" applyAlignment="1">
      <alignment horizontal="center"/>
    </xf>
    <xf numFmtId="185" fontId="3" fillId="39" borderId="25" xfId="0" applyNumberFormat="1" applyFont="1" applyFill="1" applyBorder="1" applyAlignment="1">
      <alignment horizontal="center"/>
    </xf>
    <xf numFmtId="3" fontId="4" fillId="38" borderId="29" xfId="0" applyNumberFormat="1" applyFont="1" applyFill="1" applyBorder="1" applyAlignment="1">
      <alignment horizontal="center"/>
    </xf>
    <xf numFmtId="3" fontId="4" fillId="38" borderId="30" xfId="0" applyNumberFormat="1" applyFont="1" applyFill="1" applyBorder="1" applyAlignment="1">
      <alignment horizontal="center"/>
    </xf>
    <xf numFmtId="3" fontId="4" fillId="38" borderId="31" xfId="0" applyNumberFormat="1" applyFont="1" applyFill="1" applyBorder="1" applyAlignment="1">
      <alignment horizontal="center"/>
    </xf>
    <xf numFmtId="3" fontId="4" fillId="37" borderId="32" xfId="0" applyNumberFormat="1" applyFont="1" applyFill="1" applyBorder="1" applyAlignment="1">
      <alignment horizontal="center"/>
    </xf>
    <xf numFmtId="3" fontId="4" fillId="37" borderId="24" xfId="0" applyNumberFormat="1" applyFont="1" applyFill="1" applyBorder="1" applyAlignment="1">
      <alignment horizontal="center"/>
    </xf>
    <xf numFmtId="3" fontId="4" fillId="37" borderId="16" xfId="0" applyNumberFormat="1" applyFont="1" applyFill="1" applyBorder="1" applyAlignment="1">
      <alignment horizontal="center"/>
    </xf>
    <xf numFmtId="185" fontId="3" fillId="39" borderId="33" xfId="0" applyNumberFormat="1" applyFont="1" applyFill="1" applyBorder="1" applyAlignment="1">
      <alignment horizontal="center"/>
    </xf>
    <xf numFmtId="186" fontId="3" fillId="0" borderId="34" xfId="0" applyNumberFormat="1" applyFont="1" applyBorder="1" applyAlignment="1">
      <alignment horizontal="left" vertical="center"/>
    </xf>
    <xf numFmtId="203" fontId="3" fillId="0" borderId="0" xfId="51" applyNumberFormat="1" applyFont="1" applyAlignment="1">
      <alignment/>
    </xf>
    <xf numFmtId="0" fontId="3" fillId="17" borderId="35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203" fontId="42" fillId="2" borderId="35" xfId="51" applyNumberFormat="1" applyFont="1" applyFill="1" applyBorder="1" applyAlignment="1">
      <alignment horizontal="center" vertical="center" wrapText="1"/>
    </xf>
    <xf numFmtId="3" fontId="42" fillId="2" borderId="35" xfId="0" applyNumberFormat="1" applyFont="1" applyFill="1" applyBorder="1" applyAlignment="1">
      <alignment horizontal="center" vertical="center" wrapText="1"/>
    </xf>
    <xf numFmtId="203" fontId="4" fillId="38" borderId="36" xfId="5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3" fillId="34" borderId="14" xfId="0" applyFont="1" applyFill="1" applyBorder="1" applyAlignment="1">
      <alignment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0</xdr:rowOff>
    </xdr:from>
    <xdr:to>
      <xdr:col>6</xdr:col>
      <xdr:colOff>19050</xdr:colOff>
      <xdr:row>1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809750" y="0"/>
          <a:ext cx="263842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0000"/>
              </a:solidFill>
              <a:latin typeface="Eras Bold ITC"/>
              <a:cs typeface="Eras Bold ITC"/>
            </a:rPr>
            <a:t>VALORES DE SUBVENCIÓN POR ALUMNO</a:t>
          </a:r>
        </a:p>
      </xdr:txBody>
    </xdr:sp>
    <xdr:clientData/>
  </xdr:twoCellAnchor>
  <xdr:twoCellAnchor>
    <xdr:from>
      <xdr:col>3</xdr:col>
      <xdr:colOff>276225</xdr:colOff>
      <xdr:row>4</xdr:row>
      <xdr:rowOff>85725</xdr:rowOff>
    </xdr:from>
    <xdr:to>
      <xdr:col>4</xdr:col>
      <xdr:colOff>371475</xdr:colOff>
      <xdr:row>5</xdr:row>
      <xdr:rowOff>85725</xdr:rowOff>
    </xdr:to>
    <xdr:sp>
      <xdr:nvSpPr>
        <xdr:cNvPr id="2" name="WordArt 1"/>
        <xdr:cNvSpPr>
          <a:spLocks/>
        </xdr:cNvSpPr>
      </xdr:nvSpPr>
      <xdr:spPr>
        <a:xfrm>
          <a:off x="2676525" y="514350"/>
          <a:ext cx="6572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0000"/>
              </a:solidFill>
              <a:latin typeface="Eras Bold ITC"/>
              <a:cs typeface="Eras Bold ITC"/>
            </a:rPr>
            <a:t>CON JECD</a:t>
          </a:r>
        </a:p>
      </xdr:txBody>
    </xdr:sp>
    <xdr:clientData/>
  </xdr:twoCellAnchor>
  <xdr:twoCellAnchor>
    <xdr:from>
      <xdr:col>3</xdr:col>
      <xdr:colOff>457200</xdr:colOff>
      <xdr:row>41</xdr:row>
      <xdr:rowOff>57150</xdr:rowOff>
    </xdr:from>
    <xdr:to>
      <xdr:col>5</xdr:col>
      <xdr:colOff>47625</xdr:colOff>
      <xdr:row>42</xdr:row>
      <xdr:rowOff>76200</xdr:rowOff>
    </xdr:to>
    <xdr:sp>
      <xdr:nvSpPr>
        <xdr:cNvPr id="3" name="WordArt 1"/>
        <xdr:cNvSpPr>
          <a:spLocks/>
        </xdr:cNvSpPr>
      </xdr:nvSpPr>
      <xdr:spPr>
        <a:xfrm>
          <a:off x="2857500" y="5619750"/>
          <a:ext cx="8096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0000"/>
              </a:solidFill>
              <a:latin typeface="Eras Bold ITC"/>
              <a:cs typeface="Eras Bold ITC"/>
            </a:rPr>
            <a:t>SIN JECD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5.7109375" style="0" bestFit="1" customWidth="1"/>
  </cols>
  <sheetData>
    <row r="4" ht="13.5" thickBot="1">
      <c r="A4" s="4" t="s">
        <v>26</v>
      </c>
    </row>
    <row r="5" spans="1:4" ht="13.5" thickBot="1">
      <c r="A5" s="3">
        <v>24580.059</v>
      </c>
      <c r="B5" s="5"/>
      <c r="D5" s="6"/>
    </row>
    <row r="8" ht="12.75">
      <c r="D8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Layout" zoomScale="130" zoomScaleNormal="55" zoomScalePageLayoutView="130" workbookViewId="0" topLeftCell="A1">
      <selection activeCell="J6" sqref="J6"/>
    </sheetView>
  </sheetViews>
  <sheetFormatPr defaultColWidth="11.421875" defaultRowHeight="12.75"/>
  <cols>
    <col min="1" max="1" width="5.140625" style="1" customWidth="1"/>
    <col min="2" max="2" width="22.8515625" style="1" customWidth="1"/>
    <col min="3" max="3" width="8.00390625" style="1" customWidth="1"/>
    <col min="4" max="4" width="8.421875" style="1" customWidth="1"/>
    <col min="5" max="5" width="9.8515625" style="1" customWidth="1"/>
    <col min="6" max="6" width="12.140625" style="1" customWidth="1"/>
    <col min="7" max="7" width="9.28125" style="1" customWidth="1"/>
    <col min="8" max="9" width="8.00390625" style="1" customWidth="1"/>
    <col min="10" max="10" width="9.421875" style="1" customWidth="1"/>
    <col min="11" max="16384" width="11.421875" style="1" customWidth="1"/>
  </cols>
  <sheetData>
    <row r="1" spans="1:4" ht="8.25">
      <c r="A1" s="2"/>
      <c r="B1" s="9"/>
      <c r="D1" s="10"/>
    </row>
    <row r="2" spans="1:4" ht="8.25">
      <c r="A2" s="2"/>
      <c r="D2" s="10"/>
    </row>
    <row r="3" spans="1:4" ht="8.25">
      <c r="A3" s="2"/>
      <c r="D3" s="10"/>
    </row>
    <row r="4" spans="1:4" ht="9" thickBot="1">
      <c r="A4" s="2"/>
      <c r="D4" s="10"/>
    </row>
    <row r="5" spans="1:10" ht="9" thickBot="1">
      <c r="A5" s="2"/>
      <c r="D5" s="10"/>
      <c r="I5" s="11" t="s">
        <v>46</v>
      </c>
      <c r="J5" s="81">
        <v>24580.059</v>
      </c>
    </row>
    <row r="6" ht="9" thickBot="1">
      <c r="A6" s="2"/>
    </row>
    <row r="7" spans="1:10" ht="9" thickBot="1">
      <c r="A7" s="2"/>
      <c r="B7" s="8" t="s">
        <v>41</v>
      </c>
      <c r="C7" s="8" t="s">
        <v>3</v>
      </c>
      <c r="D7" s="12" t="s">
        <v>14</v>
      </c>
      <c r="E7" s="13" t="s">
        <v>15</v>
      </c>
      <c r="F7" s="14" t="s">
        <v>20</v>
      </c>
      <c r="G7" s="15" t="s">
        <v>15</v>
      </c>
      <c r="H7" s="14" t="s">
        <v>20</v>
      </c>
      <c r="I7" s="8" t="s">
        <v>18</v>
      </c>
      <c r="J7" s="14" t="s">
        <v>22</v>
      </c>
    </row>
    <row r="8" spans="1:10" ht="9" thickBot="1">
      <c r="A8" s="16" t="s">
        <v>1</v>
      </c>
      <c r="B8" s="17" t="s">
        <v>42</v>
      </c>
      <c r="C8" s="18" t="s">
        <v>4</v>
      </c>
      <c r="D8" s="19" t="s">
        <v>13</v>
      </c>
      <c r="E8" s="20" t="s">
        <v>16</v>
      </c>
      <c r="F8" s="22" t="s">
        <v>21</v>
      </c>
      <c r="G8" s="21" t="s">
        <v>17</v>
      </c>
      <c r="H8" s="22" t="s">
        <v>21</v>
      </c>
      <c r="I8" s="18" t="s">
        <v>19</v>
      </c>
      <c r="J8" s="22" t="s">
        <v>21</v>
      </c>
    </row>
    <row r="9" spans="1:10" ht="11.25" customHeight="1" thickBot="1">
      <c r="A9" s="23">
        <v>9</v>
      </c>
      <c r="B9" s="24" t="s">
        <v>2</v>
      </c>
      <c r="C9" s="32" t="s">
        <v>12</v>
      </c>
      <c r="D9" s="25">
        <v>1</v>
      </c>
      <c r="E9" s="63">
        <v>2.63427</v>
      </c>
      <c r="F9" s="43">
        <f aca="true" t="shared" si="0" ref="F9:F18">D9*E9*USE</f>
        <v>64750.51202193</v>
      </c>
      <c r="G9" s="58">
        <v>0.24655</v>
      </c>
      <c r="H9" s="43">
        <f aca="true" t="shared" si="1" ref="H9:H18">D9*G9*USE</f>
        <v>6060.21354645</v>
      </c>
      <c r="I9" s="66">
        <f aca="true" t="shared" si="2" ref="I9:I15">E9+G9</f>
        <v>2.88082</v>
      </c>
      <c r="J9" s="43">
        <f>D9*I9*USE</f>
        <v>70810.72556838</v>
      </c>
    </row>
    <row r="10" spans="1:10" ht="11.25" customHeight="1" thickBot="1">
      <c r="A10" s="23">
        <v>10</v>
      </c>
      <c r="B10" s="24" t="s">
        <v>6</v>
      </c>
      <c r="C10" s="32" t="s">
        <v>12</v>
      </c>
      <c r="D10" s="25">
        <v>1</v>
      </c>
      <c r="E10" s="63">
        <v>2.63427</v>
      </c>
      <c r="F10" s="44">
        <f t="shared" si="0"/>
        <v>64750.51202193</v>
      </c>
      <c r="G10" s="58">
        <v>0.24655</v>
      </c>
      <c r="H10" s="44">
        <f t="shared" si="1"/>
        <v>6060.21354645</v>
      </c>
      <c r="I10" s="66">
        <f t="shared" si="2"/>
        <v>2.88082</v>
      </c>
      <c r="J10" s="44">
        <f aca="true" t="shared" si="3" ref="J10:J18">D10*I10*USE</f>
        <v>70810.72556838</v>
      </c>
    </row>
    <row r="11" spans="1:10" ht="11.25" customHeight="1" thickBot="1">
      <c r="A11" s="23">
        <v>110</v>
      </c>
      <c r="B11" s="24" t="s">
        <v>7</v>
      </c>
      <c r="C11" s="32" t="s">
        <v>12</v>
      </c>
      <c r="D11" s="25">
        <v>1</v>
      </c>
      <c r="E11" s="63">
        <v>2.63427</v>
      </c>
      <c r="F11" s="44">
        <f t="shared" si="0"/>
        <v>64750.51202193</v>
      </c>
      <c r="G11" s="58">
        <v>0.24655</v>
      </c>
      <c r="H11" s="44">
        <f t="shared" si="1"/>
        <v>6060.21354645</v>
      </c>
      <c r="I11" s="66">
        <f t="shared" si="2"/>
        <v>2.88082</v>
      </c>
      <c r="J11" s="44">
        <f t="shared" si="3"/>
        <v>70810.72556838</v>
      </c>
    </row>
    <row r="12" spans="1:10" ht="11.25" customHeight="1" thickBot="1">
      <c r="A12" s="23">
        <v>110</v>
      </c>
      <c r="B12" s="24" t="s">
        <v>8</v>
      </c>
      <c r="C12" s="32" t="s">
        <v>12</v>
      </c>
      <c r="D12" s="25">
        <v>1</v>
      </c>
      <c r="E12" s="63">
        <v>2.63427</v>
      </c>
      <c r="F12" s="44">
        <f t="shared" si="0"/>
        <v>64750.51202193</v>
      </c>
      <c r="G12" s="58">
        <v>0.24655</v>
      </c>
      <c r="H12" s="44">
        <f t="shared" si="1"/>
        <v>6060.21354645</v>
      </c>
      <c r="I12" s="66">
        <f t="shared" si="2"/>
        <v>2.88082</v>
      </c>
      <c r="J12" s="44">
        <f t="shared" si="3"/>
        <v>70810.72556838</v>
      </c>
    </row>
    <row r="13" spans="1:10" ht="11.25" customHeight="1" thickBot="1">
      <c r="A13" s="23">
        <v>110</v>
      </c>
      <c r="B13" s="24" t="s">
        <v>9</v>
      </c>
      <c r="C13" s="32" t="s">
        <v>12</v>
      </c>
      <c r="D13" s="25">
        <v>9</v>
      </c>
      <c r="E13" s="63">
        <v>2.63427</v>
      </c>
      <c r="F13" s="44">
        <f t="shared" si="0"/>
        <v>582754.6081973701</v>
      </c>
      <c r="G13" s="58">
        <v>0.24655</v>
      </c>
      <c r="H13" s="44">
        <f t="shared" si="1"/>
        <v>54541.92191805</v>
      </c>
      <c r="I13" s="66">
        <f t="shared" si="2"/>
        <v>2.88082</v>
      </c>
      <c r="J13" s="44">
        <f t="shared" si="3"/>
        <v>637296.53011542</v>
      </c>
    </row>
    <row r="14" spans="1:10" ht="11.25" customHeight="1" thickBot="1">
      <c r="A14" s="23">
        <v>110</v>
      </c>
      <c r="B14" s="24" t="s">
        <v>10</v>
      </c>
      <c r="C14" s="32" t="s">
        <v>12</v>
      </c>
      <c r="D14" s="25">
        <v>1</v>
      </c>
      <c r="E14" s="63">
        <v>2.63427</v>
      </c>
      <c r="F14" s="44">
        <f t="shared" si="0"/>
        <v>64750.51202193</v>
      </c>
      <c r="G14" s="58">
        <v>0.24655</v>
      </c>
      <c r="H14" s="44">
        <f t="shared" si="1"/>
        <v>6060.21354645</v>
      </c>
      <c r="I14" s="66">
        <f t="shared" si="2"/>
        <v>2.88082</v>
      </c>
      <c r="J14" s="44">
        <f t="shared" si="3"/>
        <v>70810.72556838</v>
      </c>
    </row>
    <row r="15" spans="1:10" ht="11.25" customHeight="1" thickBot="1">
      <c r="A15" s="23">
        <v>310</v>
      </c>
      <c r="B15" s="24" t="s">
        <v>11</v>
      </c>
      <c r="C15" s="32" t="s">
        <v>12</v>
      </c>
      <c r="D15" s="25">
        <v>1</v>
      </c>
      <c r="E15" s="64">
        <v>3.12931</v>
      </c>
      <c r="F15" s="44">
        <f t="shared" si="0"/>
        <v>76918.62442929</v>
      </c>
      <c r="G15" s="58">
        <v>0.29481</v>
      </c>
      <c r="H15" s="44">
        <f t="shared" si="1"/>
        <v>7246.447193790001</v>
      </c>
      <c r="I15" s="66">
        <f t="shared" si="2"/>
        <v>3.42412</v>
      </c>
      <c r="J15" s="44">
        <f t="shared" si="3"/>
        <v>84165.07162308</v>
      </c>
    </row>
    <row r="16" spans="1:10" ht="11.25" customHeight="1" thickBot="1">
      <c r="A16" s="26">
        <v>410</v>
      </c>
      <c r="B16" s="27" t="s">
        <v>24</v>
      </c>
      <c r="C16" s="33" t="s">
        <v>12</v>
      </c>
      <c r="D16" s="28">
        <v>1</v>
      </c>
      <c r="E16" s="64">
        <v>3.12931</v>
      </c>
      <c r="F16" s="44">
        <f t="shared" si="0"/>
        <v>76918.62442929</v>
      </c>
      <c r="G16" s="65">
        <v>0.29481</v>
      </c>
      <c r="H16" s="44">
        <f t="shared" si="1"/>
        <v>7246.447193790001</v>
      </c>
      <c r="I16" s="67">
        <f>E16+G16</f>
        <v>3.42412</v>
      </c>
      <c r="J16" s="44">
        <f t="shared" si="3"/>
        <v>84165.07162308</v>
      </c>
    </row>
    <row r="17" spans="1:10" ht="11.25" customHeight="1" thickBot="1">
      <c r="A17" s="26">
        <v>510</v>
      </c>
      <c r="B17" s="27" t="s">
        <v>51</v>
      </c>
      <c r="C17" s="33" t="s">
        <v>12</v>
      </c>
      <c r="D17" s="28">
        <v>1</v>
      </c>
      <c r="E17" s="64">
        <v>3.29727</v>
      </c>
      <c r="F17" s="44">
        <f>D17*E17*USE</f>
        <v>81047.09113893</v>
      </c>
      <c r="G17" s="65">
        <v>1.29481</v>
      </c>
      <c r="H17" s="44">
        <f>D17*G17*USE</f>
        <v>31826.506193790003</v>
      </c>
      <c r="I17" s="67">
        <f>E17+G17</f>
        <v>4.59208</v>
      </c>
      <c r="J17" s="44">
        <f>D17*I17*USE</f>
        <v>112873.59733272</v>
      </c>
    </row>
    <row r="18" spans="1:10" ht="11.25" customHeight="1" thickBot="1">
      <c r="A18" s="26">
        <v>610</v>
      </c>
      <c r="B18" s="27" t="s">
        <v>25</v>
      </c>
      <c r="C18" s="33" t="s">
        <v>12</v>
      </c>
      <c r="D18" s="29">
        <v>1</v>
      </c>
      <c r="E18" s="64">
        <v>3.12931</v>
      </c>
      <c r="F18" s="45">
        <f t="shared" si="0"/>
        <v>76918.62442929</v>
      </c>
      <c r="G18" s="65">
        <v>0.29481</v>
      </c>
      <c r="H18" s="45">
        <f t="shared" si="1"/>
        <v>7246.447193790001</v>
      </c>
      <c r="I18" s="67">
        <f>E18+G18</f>
        <v>3.42412</v>
      </c>
      <c r="J18" s="45">
        <f t="shared" si="3"/>
        <v>84165.07162308</v>
      </c>
    </row>
    <row r="19" spans="1:10" ht="11.25" customHeight="1" thickBot="1">
      <c r="A19" s="93" t="s">
        <v>0</v>
      </c>
      <c r="B19" s="94"/>
      <c r="C19" s="94"/>
      <c r="D19" s="94"/>
      <c r="E19" s="94"/>
      <c r="F19" s="95"/>
      <c r="G19" s="94"/>
      <c r="H19" s="95"/>
      <c r="I19" s="94"/>
      <c r="J19" s="96"/>
    </row>
    <row r="20" spans="1:10" ht="11.25" customHeight="1">
      <c r="A20" s="40">
        <v>260</v>
      </c>
      <c r="B20" s="51" t="s">
        <v>43</v>
      </c>
      <c r="C20" s="34" t="s">
        <v>12</v>
      </c>
      <c r="D20" s="54">
        <v>1</v>
      </c>
      <c r="E20" s="57">
        <v>4.96595</v>
      </c>
      <c r="F20" s="43">
        <f aca="true" t="shared" si="4" ref="F20:F36">D20*E20*USE</f>
        <v>122063.34399105002</v>
      </c>
      <c r="G20" s="57">
        <v>0.50336</v>
      </c>
      <c r="H20" s="43">
        <f aca="true" t="shared" si="5" ref="H20:H36">D20*G20*USE</f>
        <v>12372.618498240001</v>
      </c>
      <c r="I20" s="60">
        <f>E20+G20</f>
        <v>5.46931</v>
      </c>
      <c r="J20" s="46">
        <f aca="true" t="shared" si="6" ref="J20:J36">D20*I20*USE</f>
        <v>134435.96248929002</v>
      </c>
    </row>
    <row r="21" spans="1:10" ht="11.25" customHeight="1">
      <c r="A21" s="23">
        <v>261</v>
      </c>
      <c r="B21" s="52" t="s">
        <v>27</v>
      </c>
      <c r="C21" s="35" t="s">
        <v>12</v>
      </c>
      <c r="D21" s="55">
        <v>1</v>
      </c>
      <c r="E21" s="58">
        <v>4.96595</v>
      </c>
      <c r="F21" s="44">
        <f t="shared" si="4"/>
        <v>122063.34399105002</v>
      </c>
      <c r="G21" s="58">
        <v>0.50336</v>
      </c>
      <c r="H21" s="44">
        <f t="shared" si="5"/>
        <v>12372.618498240001</v>
      </c>
      <c r="I21" s="61">
        <f aca="true" t="shared" si="7" ref="I21:I36">E21+G21</f>
        <v>5.46931</v>
      </c>
      <c r="J21" s="47">
        <f t="shared" si="6"/>
        <v>134435.96248929002</v>
      </c>
    </row>
    <row r="22" spans="1:10" ht="11.25" customHeight="1">
      <c r="A22" s="23">
        <v>262</v>
      </c>
      <c r="B22" s="52" t="s">
        <v>28</v>
      </c>
      <c r="C22" s="35" t="s">
        <v>12</v>
      </c>
      <c r="D22" s="55">
        <v>1</v>
      </c>
      <c r="E22" s="58">
        <v>4.96595</v>
      </c>
      <c r="F22" s="44">
        <f t="shared" si="4"/>
        <v>122063.34399105002</v>
      </c>
      <c r="G22" s="58">
        <v>0.50336</v>
      </c>
      <c r="H22" s="44">
        <f t="shared" si="5"/>
        <v>12372.618498240001</v>
      </c>
      <c r="I22" s="61">
        <f t="shared" si="7"/>
        <v>5.46931</v>
      </c>
      <c r="J22" s="47">
        <f t="shared" si="6"/>
        <v>134435.96248929002</v>
      </c>
    </row>
    <row r="23" spans="1:10" ht="11.25" customHeight="1">
      <c r="A23" s="23">
        <v>263</v>
      </c>
      <c r="B23" s="52" t="s">
        <v>29</v>
      </c>
      <c r="C23" s="35" t="s">
        <v>12</v>
      </c>
      <c r="D23" s="55">
        <v>1</v>
      </c>
      <c r="E23" s="58">
        <v>4.96595</v>
      </c>
      <c r="F23" s="44">
        <f t="shared" si="4"/>
        <v>122063.34399105002</v>
      </c>
      <c r="G23" s="58">
        <v>0.50336</v>
      </c>
      <c r="H23" s="44">
        <f t="shared" si="5"/>
        <v>12372.618498240001</v>
      </c>
      <c r="I23" s="61">
        <f t="shared" si="7"/>
        <v>5.46931</v>
      </c>
      <c r="J23" s="47">
        <f t="shared" si="6"/>
        <v>134435.96248929002</v>
      </c>
    </row>
    <row r="24" spans="1:10" ht="11.25" customHeight="1">
      <c r="A24" s="23">
        <v>264</v>
      </c>
      <c r="B24" s="52" t="s">
        <v>31</v>
      </c>
      <c r="C24" s="35" t="s">
        <v>12</v>
      </c>
      <c r="D24" s="55">
        <v>1</v>
      </c>
      <c r="E24" s="58">
        <v>4.49482</v>
      </c>
      <c r="F24" s="44">
        <f t="shared" si="4"/>
        <v>110482.94079438</v>
      </c>
      <c r="G24" s="58">
        <v>0.4551</v>
      </c>
      <c r="H24" s="44">
        <f t="shared" si="5"/>
        <v>11186.3848509</v>
      </c>
      <c r="I24" s="61">
        <f t="shared" si="7"/>
        <v>4.94992</v>
      </c>
      <c r="J24" s="47">
        <f t="shared" si="6"/>
        <v>121669.32564528</v>
      </c>
    </row>
    <row r="25" spans="1:10" ht="11.25" customHeight="1">
      <c r="A25" s="23">
        <v>270</v>
      </c>
      <c r="B25" s="52" t="s">
        <v>44</v>
      </c>
      <c r="C25" s="35" t="s">
        <v>12</v>
      </c>
      <c r="D25" s="55">
        <v>1</v>
      </c>
      <c r="E25" s="58">
        <v>3.90188</v>
      </c>
      <c r="F25" s="44">
        <f t="shared" si="4"/>
        <v>95908.44061092</v>
      </c>
      <c r="G25" s="58">
        <v>0.50336</v>
      </c>
      <c r="H25" s="44">
        <f t="shared" si="5"/>
        <v>12372.618498240001</v>
      </c>
      <c r="I25" s="61">
        <f t="shared" si="7"/>
        <v>4.40524</v>
      </c>
      <c r="J25" s="47">
        <f t="shared" si="6"/>
        <v>108281.05910916</v>
      </c>
    </row>
    <row r="26" spans="1:10" ht="11.25" customHeight="1">
      <c r="A26" s="23">
        <v>271</v>
      </c>
      <c r="B26" s="52" t="s">
        <v>45</v>
      </c>
      <c r="C26" s="35" t="s">
        <v>12</v>
      </c>
      <c r="D26" s="55">
        <v>1</v>
      </c>
      <c r="E26" s="58">
        <v>3.90188</v>
      </c>
      <c r="F26" s="44">
        <f t="shared" si="4"/>
        <v>95908.44061092</v>
      </c>
      <c r="G26" s="58">
        <v>0.50336</v>
      </c>
      <c r="H26" s="44">
        <f t="shared" si="5"/>
        <v>12372.618498240001</v>
      </c>
      <c r="I26" s="61">
        <f t="shared" si="7"/>
        <v>4.40524</v>
      </c>
      <c r="J26" s="47">
        <f t="shared" si="6"/>
        <v>108281.05910916</v>
      </c>
    </row>
    <row r="27" spans="1:10" ht="11.25" customHeight="1">
      <c r="A27" s="23">
        <v>272</v>
      </c>
      <c r="B27" s="52" t="s">
        <v>30</v>
      </c>
      <c r="C27" s="35" t="s">
        <v>12</v>
      </c>
      <c r="D27" s="55">
        <v>1</v>
      </c>
      <c r="E27" s="58">
        <v>3.90188</v>
      </c>
      <c r="F27" s="44">
        <f t="shared" si="4"/>
        <v>95908.44061092</v>
      </c>
      <c r="G27" s="58">
        <v>0.50336</v>
      </c>
      <c r="H27" s="44">
        <f t="shared" si="5"/>
        <v>12372.618498240001</v>
      </c>
      <c r="I27" s="61">
        <f t="shared" si="7"/>
        <v>4.40524</v>
      </c>
      <c r="J27" s="47">
        <f t="shared" si="6"/>
        <v>108281.05910916</v>
      </c>
    </row>
    <row r="28" spans="1:10" ht="11.25" customHeight="1">
      <c r="A28" s="23">
        <v>273</v>
      </c>
      <c r="B28" s="52" t="s">
        <v>35</v>
      </c>
      <c r="C28" s="35" t="s">
        <v>12</v>
      </c>
      <c r="D28" s="55">
        <v>1</v>
      </c>
      <c r="E28" s="58">
        <v>3.90188</v>
      </c>
      <c r="F28" s="44">
        <f t="shared" si="4"/>
        <v>95908.44061092</v>
      </c>
      <c r="G28" s="58">
        <v>0.50336</v>
      </c>
      <c r="H28" s="44">
        <f t="shared" si="5"/>
        <v>12372.618498240001</v>
      </c>
      <c r="I28" s="61">
        <f t="shared" si="7"/>
        <v>4.40524</v>
      </c>
      <c r="J28" s="47">
        <f t="shared" si="6"/>
        <v>108281.05910916</v>
      </c>
    </row>
    <row r="29" spans="1:10" ht="11.25" customHeight="1">
      <c r="A29" s="23">
        <v>274</v>
      </c>
      <c r="B29" s="52" t="s">
        <v>36</v>
      </c>
      <c r="C29" s="35" t="s">
        <v>12</v>
      </c>
      <c r="D29" s="55">
        <v>1</v>
      </c>
      <c r="E29" s="58">
        <v>3.90188</v>
      </c>
      <c r="F29" s="44">
        <f t="shared" si="4"/>
        <v>95908.44061092</v>
      </c>
      <c r="G29" s="58">
        <v>0.50336</v>
      </c>
      <c r="H29" s="44">
        <f t="shared" si="5"/>
        <v>12372.618498240001</v>
      </c>
      <c r="I29" s="61">
        <f t="shared" si="7"/>
        <v>4.40524</v>
      </c>
      <c r="J29" s="47">
        <f t="shared" si="6"/>
        <v>108281.05910916</v>
      </c>
    </row>
    <row r="30" spans="1:10" ht="11.25" customHeight="1">
      <c r="A30" s="41">
        <v>275</v>
      </c>
      <c r="B30" s="52" t="s">
        <v>38</v>
      </c>
      <c r="C30" s="35" t="s">
        <v>12</v>
      </c>
      <c r="D30" s="55">
        <v>1</v>
      </c>
      <c r="E30" s="58">
        <v>3.43075</v>
      </c>
      <c r="F30" s="44">
        <f t="shared" si="4"/>
        <v>84328.03741425001</v>
      </c>
      <c r="G30" s="58">
        <v>0.4551</v>
      </c>
      <c r="H30" s="44">
        <f t="shared" si="5"/>
        <v>11186.3848509</v>
      </c>
      <c r="I30" s="61">
        <f t="shared" si="7"/>
        <v>3.88585</v>
      </c>
      <c r="J30" s="47">
        <f t="shared" si="6"/>
        <v>95514.42226515</v>
      </c>
    </row>
    <row r="31" spans="1:10" ht="11.25" customHeight="1">
      <c r="A31" s="23">
        <v>901</v>
      </c>
      <c r="B31" s="52" t="s">
        <v>32</v>
      </c>
      <c r="C31" s="35" t="s">
        <v>12</v>
      </c>
      <c r="D31" s="55">
        <v>1</v>
      </c>
      <c r="E31" s="58">
        <v>3.90188</v>
      </c>
      <c r="F31" s="44">
        <f t="shared" si="4"/>
        <v>95908.44061092</v>
      </c>
      <c r="G31" s="58">
        <v>0.50336</v>
      </c>
      <c r="H31" s="44">
        <f t="shared" si="5"/>
        <v>12372.618498240001</v>
      </c>
      <c r="I31" s="61">
        <f t="shared" si="7"/>
        <v>4.40524</v>
      </c>
      <c r="J31" s="47">
        <f t="shared" si="6"/>
        <v>108281.05910916</v>
      </c>
    </row>
    <row r="32" spans="1:10" ht="11.25" customHeight="1">
      <c r="A32" s="23">
        <v>902</v>
      </c>
      <c r="B32" s="52" t="s">
        <v>37</v>
      </c>
      <c r="C32" s="35" t="s">
        <v>12</v>
      </c>
      <c r="D32" s="55">
        <v>1</v>
      </c>
      <c r="E32" s="58">
        <v>3.90188</v>
      </c>
      <c r="F32" s="44">
        <f t="shared" si="4"/>
        <v>95908.44061092</v>
      </c>
      <c r="G32" s="58">
        <v>0.50336</v>
      </c>
      <c r="H32" s="44">
        <f t="shared" si="5"/>
        <v>12372.618498240001</v>
      </c>
      <c r="I32" s="61">
        <f t="shared" si="7"/>
        <v>4.40524</v>
      </c>
      <c r="J32" s="47">
        <f t="shared" si="6"/>
        <v>108281.05910916</v>
      </c>
    </row>
    <row r="33" spans="1:10" ht="11.25" customHeight="1">
      <c r="A33" s="23">
        <v>903</v>
      </c>
      <c r="B33" s="52" t="s">
        <v>39</v>
      </c>
      <c r="C33" s="35" t="s">
        <v>12</v>
      </c>
      <c r="D33" s="55">
        <v>1</v>
      </c>
      <c r="E33" s="58">
        <v>3.43075</v>
      </c>
      <c r="F33" s="44">
        <f t="shared" si="4"/>
        <v>84328.03741425001</v>
      </c>
      <c r="G33" s="58">
        <v>0.4551</v>
      </c>
      <c r="H33" s="44">
        <f t="shared" si="5"/>
        <v>11186.3848509</v>
      </c>
      <c r="I33" s="61">
        <f t="shared" si="7"/>
        <v>3.88585</v>
      </c>
      <c r="J33" s="47">
        <f t="shared" si="6"/>
        <v>95514.42226515</v>
      </c>
    </row>
    <row r="34" spans="1:10" ht="11.25" customHeight="1">
      <c r="A34" s="23">
        <v>907</v>
      </c>
      <c r="B34" s="52" t="s">
        <v>33</v>
      </c>
      <c r="C34" s="35" t="s">
        <v>12</v>
      </c>
      <c r="D34" s="55">
        <v>1</v>
      </c>
      <c r="E34" s="58">
        <v>3.90188</v>
      </c>
      <c r="F34" s="44">
        <f t="shared" si="4"/>
        <v>95908.44061092</v>
      </c>
      <c r="G34" s="58">
        <v>0.50336</v>
      </c>
      <c r="H34" s="44">
        <f t="shared" si="5"/>
        <v>12372.618498240001</v>
      </c>
      <c r="I34" s="61">
        <f t="shared" si="7"/>
        <v>4.40524</v>
      </c>
      <c r="J34" s="47">
        <f t="shared" si="6"/>
        <v>108281.05910916</v>
      </c>
    </row>
    <row r="35" spans="1:10" ht="11.25" customHeight="1">
      <c r="A35" s="23">
        <v>908</v>
      </c>
      <c r="B35" s="52" t="s">
        <v>34</v>
      </c>
      <c r="C35" s="35" t="s">
        <v>12</v>
      </c>
      <c r="D35" s="55">
        <v>1</v>
      </c>
      <c r="E35" s="58">
        <v>3.90188</v>
      </c>
      <c r="F35" s="44">
        <f t="shared" si="4"/>
        <v>95908.44061092</v>
      </c>
      <c r="G35" s="58">
        <v>0.50336</v>
      </c>
      <c r="H35" s="44">
        <f t="shared" si="5"/>
        <v>12372.618498240001</v>
      </c>
      <c r="I35" s="61">
        <f t="shared" si="7"/>
        <v>4.40524</v>
      </c>
      <c r="J35" s="47">
        <f t="shared" si="6"/>
        <v>108281.05910916</v>
      </c>
    </row>
    <row r="36" spans="1:10" ht="11.25" customHeight="1" thickBot="1">
      <c r="A36" s="42">
        <v>909</v>
      </c>
      <c r="B36" s="53" t="s">
        <v>40</v>
      </c>
      <c r="C36" s="36" t="s">
        <v>12</v>
      </c>
      <c r="D36" s="56">
        <v>1</v>
      </c>
      <c r="E36" s="59">
        <v>3.43075</v>
      </c>
      <c r="F36" s="45">
        <f t="shared" si="4"/>
        <v>84328.03741425001</v>
      </c>
      <c r="G36" s="59">
        <v>0.4551</v>
      </c>
      <c r="H36" s="45">
        <f t="shared" si="5"/>
        <v>11186.3848509</v>
      </c>
      <c r="I36" s="62">
        <f t="shared" si="7"/>
        <v>3.88585</v>
      </c>
      <c r="J36" s="48">
        <f t="shared" si="6"/>
        <v>95514.42226515</v>
      </c>
    </row>
    <row r="37" spans="1:10" ht="11.25" customHeight="1" thickBot="1">
      <c r="A37" s="97" t="s">
        <v>47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ht="11.25" customHeight="1">
      <c r="A38" s="23">
        <v>190</v>
      </c>
      <c r="B38" s="52" t="s">
        <v>48</v>
      </c>
      <c r="C38" s="35" t="s">
        <v>5</v>
      </c>
      <c r="D38" s="55">
        <v>1</v>
      </c>
      <c r="E38" s="58">
        <v>5.79658</v>
      </c>
      <c r="F38" s="44">
        <f>D38*E38*USE</f>
        <v>142480.27839822</v>
      </c>
      <c r="G38" s="58">
        <v>0.59727</v>
      </c>
      <c r="H38" s="44">
        <f>D38*G38*USE</f>
        <v>14680.93183893</v>
      </c>
      <c r="I38" s="61">
        <f>E38+G38</f>
        <v>6.39385</v>
      </c>
      <c r="J38" s="47">
        <f>D38*I38*USE</f>
        <v>157161.21023715</v>
      </c>
    </row>
    <row r="39" spans="1:10" ht="11.25" customHeight="1">
      <c r="A39" s="23">
        <v>191</v>
      </c>
      <c r="B39" s="52" t="s">
        <v>49</v>
      </c>
      <c r="C39" s="35" t="s">
        <v>12</v>
      </c>
      <c r="D39" s="55">
        <v>1</v>
      </c>
      <c r="E39" s="58">
        <v>7.39674</v>
      </c>
      <c r="F39" s="44">
        <f>D39*E39*USE</f>
        <v>181812.30560766</v>
      </c>
      <c r="G39" s="58">
        <v>0.74991</v>
      </c>
      <c r="H39" s="44">
        <f>D39*G39*USE</f>
        <v>18432.83204469</v>
      </c>
      <c r="I39" s="61">
        <f>E39+G39</f>
        <v>8.146650000000001</v>
      </c>
      <c r="J39" s="47">
        <f>D39*I39*USE</f>
        <v>200245.13765235004</v>
      </c>
    </row>
    <row r="40" spans="1:10" ht="11.25" customHeight="1">
      <c r="A40" s="23">
        <v>192</v>
      </c>
      <c r="B40" s="52" t="s">
        <v>50</v>
      </c>
      <c r="C40" s="35" t="s">
        <v>12</v>
      </c>
      <c r="D40" s="55">
        <v>1</v>
      </c>
      <c r="E40" s="58">
        <v>7.39674</v>
      </c>
      <c r="F40" s="44">
        <f>D40*E40*USE</f>
        <v>181812.30560766</v>
      </c>
      <c r="G40" s="58">
        <v>0.74991</v>
      </c>
      <c r="H40" s="44">
        <f>D40*G40*USE</f>
        <v>18432.83204469</v>
      </c>
      <c r="I40" s="61">
        <f>E40+G40</f>
        <v>8.146650000000001</v>
      </c>
      <c r="J40" s="47">
        <f>D40*I40*USE</f>
        <v>200245.13765235004</v>
      </c>
    </row>
    <row r="41" spans="1:2" ht="8.25">
      <c r="A41" s="2"/>
      <c r="B41" s="9"/>
    </row>
    <row r="42" spans="1:2" ht="8.25">
      <c r="A42" s="2"/>
      <c r="B42" s="9"/>
    </row>
    <row r="43" spans="1:2" ht="9" thickBot="1">
      <c r="A43" s="2"/>
      <c r="B43" s="9"/>
    </row>
    <row r="44" spans="1:10" ht="9" thickBot="1">
      <c r="A44" s="2"/>
      <c r="B44" s="8" t="s">
        <v>41</v>
      </c>
      <c r="C44" s="8" t="s">
        <v>3</v>
      </c>
      <c r="D44" s="12" t="s">
        <v>14</v>
      </c>
      <c r="E44" s="13" t="s">
        <v>15</v>
      </c>
      <c r="F44" s="14" t="s">
        <v>20</v>
      </c>
      <c r="G44" s="15" t="s">
        <v>15</v>
      </c>
      <c r="H44" s="14" t="s">
        <v>20</v>
      </c>
      <c r="I44" s="8" t="s">
        <v>18</v>
      </c>
      <c r="J44" s="14" t="s">
        <v>22</v>
      </c>
    </row>
    <row r="45" spans="1:10" ht="9" thickBot="1">
      <c r="A45" s="16" t="s">
        <v>1</v>
      </c>
      <c r="B45" s="17" t="s">
        <v>42</v>
      </c>
      <c r="C45" s="18" t="s">
        <v>4</v>
      </c>
      <c r="D45" s="22" t="s">
        <v>13</v>
      </c>
      <c r="E45" s="20" t="s">
        <v>16</v>
      </c>
      <c r="F45" s="22" t="s">
        <v>21</v>
      </c>
      <c r="G45" s="21" t="s">
        <v>17</v>
      </c>
      <c r="H45" s="22" t="s">
        <v>21</v>
      </c>
      <c r="I45" s="18" t="s">
        <v>19</v>
      </c>
      <c r="J45" s="22" t="s">
        <v>21</v>
      </c>
    </row>
    <row r="46" spans="1:10" ht="11.25" customHeight="1">
      <c r="A46" s="30">
        <v>9</v>
      </c>
      <c r="B46" s="24" t="s">
        <v>2</v>
      </c>
      <c r="C46" s="77" t="s">
        <v>5</v>
      </c>
      <c r="D46" s="25">
        <v>1</v>
      </c>
      <c r="E46" s="66">
        <v>2.09826</v>
      </c>
      <c r="F46" s="43">
        <f aca="true" t="shared" si="8" ref="F46:F54">D46*E46*USE</f>
        <v>51575.354597339996</v>
      </c>
      <c r="G46" s="58">
        <v>0.17955</v>
      </c>
      <c r="H46" s="43">
        <f aca="true" t="shared" si="9" ref="H46:H54">D46*G46*USE</f>
        <v>4413.34959345</v>
      </c>
      <c r="I46" s="66">
        <f aca="true" t="shared" si="10" ref="I46:I52">E46+G46</f>
        <v>2.2778099999999997</v>
      </c>
      <c r="J46" s="43">
        <f aca="true" t="shared" si="11" ref="J46:J54">D46*I46*USE</f>
        <v>55988.70419078999</v>
      </c>
    </row>
    <row r="47" spans="1:10" ht="11.25" customHeight="1">
      <c r="A47" s="30">
        <v>10</v>
      </c>
      <c r="B47" s="24" t="s">
        <v>6</v>
      </c>
      <c r="C47" s="78" t="s">
        <v>5</v>
      </c>
      <c r="D47" s="49">
        <v>1</v>
      </c>
      <c r="E47" s="66">
        <v>2.09826</v>
      </c>
      <c r="F47" s="44">
        <f t="shared" si="8"/>
        <v>51575.354597339996</v>
      </c>
      <c r="G47" s="58">
        <v>0.17955</v>
      </c>
      <c r="H47" s="44">
        <f t="shared" si="9"/>
        <v>4413.34959345</v>
      </c>
      <c r="I47" s="66">
        <f t="shared" si="10"/>
        <v>2.2778099999999997</v>
      </c>
      <c r="J47" s="44">
        <f t="shared" si="11"/>
        <v>55988.70419078999</v>
      </c>
    </row>
    <row r="48" spans="1:10" ht="11.25" customHeight="1">
      <c r="A48" s="30">
        <v>110</v>
      </c>
      <c r="B48" s="24" t="s">
        <v>7</v>
      </c>
      <c r="C48" s="78" t="s">
        <v>5</v>
      </c>
      <c r="D48" s="49">
        <v>1</v>
      </c>
      <c r="E48" s="66">
        <v>1.81401</v>
      </c>
      <c r="F48" s="44">
        <f t="shared" si="8"/>
        <v>44588.47282659</v>
      </c>
      <c r="G48" s="58">
        <v>0.17997</v>
      </c>
      <c r="H48" s="44">
        <f t="shared" si="9"/>
        <v>4423.67321823</v>
      </c>
      <c r="I48" s="66">
        <f t="shared" si="10"/>
        <v>1.9939799999999999</v>
      </c>
      <c r="J48" s="44">
        <f t="shared" si="11"/>
        <v>49012.14604482</v>
      </c>
    </row>
    <row r="49" spans="1:10" ht="11.25" customHeight="1">
      <c r="A49" s="30">
        <v>110</v>
      </c>
      <c r="B49" s="24" t="s">
        <v>8</v>
      </c>
      <c r="C49" s="78" t="s">
        <v>5</v>
      </c>
      <c r="D49" s="49">
        <v>1</v>
      </c>
      <c r="E49" s="66">
        <v>1.81401</v>
      </c>
      <c r="F49" s="44">
        <f t="shared" si="8"/>
        <v>44588.47282659</v>
      </c>
      <c r="G49" s="58">
        <v>0.17997</v>
      </c>
      <c r="H49" s="44">
        <f t="shared" si="9"/>
        <v>4423.67321823</v>
      </c>
      <c r="I49" s="66">
        <f t="shared" si="10"/>
        <v>1.9939799999999999</v>
      </c>
      <c r="J49" s="44">
        <f t="shared" si="11"/>
        <v>49012.14604482</v>
      </c>
    </row>
    <row r="50" spans="1:10" ht="11.25" customHeight="1">
      <c r="A50" s="30">
        <v>110</v>
      </c>
      <c r="B50" s="24" t="s">
        <v>9</v>
      </c>
      <c r="C50" s="78" t="s">
        <v>5</v>
      </c>
      <c r="D50" s="49">
        <v>1</v>
      </c>
      <c r="E50" s="66">
        <v>1.81401</v>
      </c>
      <c r="F50" s="44">
        <f t="shared" si="8"/>
        <v>44588.47282659</v>
      </c>
      <c r="G50" s="58">
        <v>0.17997</v>
      </c>
      <c r="H50" s="44">
        <f t="shared" si="9"/>
        <v>4423.67321823</v>
      </c>
      <c r="I50" s="66">
        <f t="shared" si="10"/>
        <v>1.9939799999999999</v>
      </c>
      <c r="J50" s="44">
        <f t="shared" si="11"/>
        <v>49012.14604482</v>
      </c>
    </row>
    <row r="51" spans="1:10" ht="11.25" customHeight="1">
      <c r="A51" s="30">
        <v>110</v>
      </c>
      <c r="B51" s="24" t="s">
        <v>10</v>
      </c>
      <c r="C51" s="78" t="s">
        <v>5</v>
      </c>
      <c r="D51" s="49">
        <v>1</v>
      </c>
      <c r="E51" s="66">
        <v>1.96884</v>
      </c>
      <c r="F51" s="44">
        <f t="shared" si="8"/>
        <v>48394.20336156</v>
      </c>
      <c r="G51" s="58">
        <v>0.19546</v>
      </c>
      <c r="H51" s="44">
        <f t="shared" si="9"/>
        <v>4804.4183321400005</v>
      </c>
      <c r="I51" s="66">
        <f t="shared" si="10"/>
        <v>2.1643</v>
      </c>
      <c r="J51" s="44">
        <f t="shared" si="11"/>
        <v>53198.6216937</v>
      </c>
    </row>
    <row r="52" spans="1:10" ht="11.25" customHeight="1" thickBot="1">
      <c r="A52" s="30">
        <v>310</v>
      </c>
      <c r="B52" s="24" t="s">
        <v>11</v>
      </c>
      <c r="C52" s="78" t="s">
        <v>5</v>
      </c>
      <c r="D52" s="49">
        <v>1</v>
      </c>
      <c r="E52" s="80">
        <v>2.1985</v>
      </c>
      <c r="F52" s="44">
        <f t="shared" si="8"/>
        <v>54039.2597115</v>
      </c>
      <c r="G52" s="58">
        <v>0.21818</v>
      </c>
      <c r="H52" s="44">
        <f t="shared" si="9"/>
        <v>5362.87727262</v>
      </c>
      <c r="I52" s="66">
        <f t="shared" si="10"/>
        <v>2.41668</v>
      </c>
      <c r="J52" s="44">
        <f t="shared" si="11"/>
        <v>59402.13698412</v>
      </c>
    </row>
    <row r="53" spans="1:10" ht="11.25" customHeight="1" thickBot="1">
      <c r="A53" s="31">
        <v>410</v>
      </c>
      <c r="B53" s="27" t="s">
        <v>24</v>
      </c>
      <c r="C53" s="78" t="s">
        <v>5</v>
      </c>
      <c r="D53" s="49">
        <v>1</v>
      </c>
      <c r="E53" s="80">
        <v>2.1985</v>
      </c>
      <c r="F53" s="44">
        <f t="shared" si="8"/>
        <v>54039.2597115</v>
      </c>
      <c r="G53" s="58">
        <v>0.21818</v>
      </c>
      <c r="H53" s="44">
        <f t="shared" si="9"/>
        <v>5362.87727262</v>
      </c>
      <c r="I53" s="67">
        <f>E53+G53</f>
        <v>2.41668</v>
      </c>
      <c r="J53" s="44">
        <f t="shared" si="11"/>
        <v>59402.13698412</v>
      </c>
    </row>
    <row r="54" spans="1:10" ht="11.25" customHeight="1" thickBot="1">
      <c r="A54" s="31">
        <v>610</v>
      </c>
      <c r="B54" s="27" t="s">
        <v>25</v>
      </c>
      <c r="C54" s="79" t="s">
        <v>5</v>
      </c>
      <c r="D54" s="50">
        <v>1</v>
      </c>
      <c r="E54" s="80">
        <v>2.1985</v>
      </c>
      <c r="F54" s="45">
        <f t="shared" si="8"/>
        <v>54039.2597115</v>
      </c>
      <c r="G54" s="58">
        <v>0.21818</v>
      </c>
      <c r="H54" s="45">
        <f t="shared" si="9"/>
        <v>5362.87727262</v>
      </c>
      <c r="I54" s="67">
        <f>E54+G54</f>
        <v>2.41668</v>
      </c>
      <c r="J54" s="45">
        <f t="shared" si="11"/>
        <v>59402.13698412</v>
      </c>
    </row>
    <row r="55" spans="1:10" ht="11.25" customHeight="1" thickBot="1">
      <c r="A55" s="93" t="s">
        <v>0</v>
      </c>
      <c r="B55" s="94"/>
      <c r="C55" s="100"/>
      <c r="D55" s="95"/>
      <c r="E55" s="94"/>
      <c r="F55" s="95"/>
      <c r="G55" s="94"/>
      <c r="H55" s="95"/>
      <c r="I55" s="94"/>
      <c r="J55" s="96"/>
    </row>
    <row r="56" spans="1:10" ht="11.25" customHeight="1">
      <c r="A56" s="68">
        <v>260</v>
      </c>
      <c r="B56" s="37" t="s">
        <v>43</v>
      </c>
      <c r="C56" s="32" t="s">
        <v>5</v>
      </c>
      <c r="D56" s="25">
        <v>1</v>
      </c>
      <c r="E56" s="60">
        <v>4.05393</v>
      </c>
      <c r="F56" s="74">
        <f aca="true" t="shared" si="12" ref="F56:F72">D56*E56*USE</f>
        <v>99645.83858187</v>
      </c>
      <c r="G56" s="71">
        <v>0.41772</v>
      </c>
      <c r="H56" s="74">
        <f aca="true" t="shared" si="13" ref="H56:H72">D56*G56*USE</f>
        <v>10267.58224548</v>
      </c>
      <c r="I56" s="71">
        <f aca="true" t="shared" si="14" ref="I56:I72">E56+G56</f>
        <v>4.47165</v>
      </c>
      <c r="J56" s="46">
        <f aca="true" t="shared" si="15" ref="J56:J72">D56*I56*USE</f>
        <v>109913.42082735001</v>
      </c>
    </row>
    <row r="57" spans="1:10" ht="11.25" customHeight="1">
      <c r="A57" s="30">
        <v>261</v>
      </c>
      <c r="B57" s="38" t="s">
        <v>27</v>
      </c>
      <c r="C57" s="32" t="s">
        <v>5</v>
      </c>
      <c r="D57" s="49">
        <v>1</v>
      </c>
      <c r="E57" s="61">
        <v>4.05</v>
      </c>
      <c r="F57" s="75">
        <f t="shared" si="12"/>
        <v>99549.23895</v>
      </c>
      <c r="G57" s="72">
        <v>0.4173</v>
      </c>
      <c r="H57" s="75">
        <f t="shared" si="13"/>
        <v>10257.2586207</v>
      </c>
      <c r="I57" s="72">
        <f t="shared" si="14"/>
        <v>4.4673</v>
      </c>
      <c r="J57" s="47">
        <f t="shared" si="15"/>
        <v>109806.4975707</v>
      </c>
    </row>
    <row r="58" spans="1:10" ht="11.25" customHeight="1">
      <c r="A58" s="30">
        <v>262</v>
      </c>
      <c r="B58" s="38" t="s">
        <v>28</v>
      </c>
      <c r="C58" s="32" t="s">
        <v>5</v>
      </c>
      <c r="D58" s="49">
        <v>1</v>
      </c>
      <c r="E58" s="61">
        <v>4.05</v>
      </c>
      <c r="F58" s="75">
        <f t="shared" si="12"/>
        <v>99549.23895</v>
      </c>
      <c r="G58" s="72">
        <v>0.4173</v>
      </c>
      <c r="H58" s="75">
        <f t="shared" si="13"/>
        <v>10257.2586207</v>
      </c>
      <c r="I58" s="72">
        <f t="shared" si="14"/>
        <v>4.4673</v>
      </c>
      <c r="J58" s="47">
        <f t="shared" si="15"/>
        <v>109806.4975707</v>
      </c>
    </row>
    <row r="59" spans="1:10" ht="11.25" customHeight="1">
      <c r="A59" s="30">
        <v>263</v>
      </c>
      <c r="B59" s="38" t="s">
        <v>29</v>
      </c>
      <c r="C59" s="32" t="s">
        <v>5</v>
      </c>
      <c r="D59" s="49">
        <v>1</v>
      </c>
      <c r="E59" s="61">
        <v>3.90093</v>
      </c>
      <c r="F59" s="75">
        <f t="shared" si="12"/>
        <v>95885.08955486999</v>
      </c>
      <c r="G59" s="72">
        <v>0.40181</v>
      </c>
      <c r="H59" s="75">
        <f t="shared" si="13"/>
        <v>9876.513506790001</v>
      </c>
      <c r="I59" s="72">
        <f t="shared" si="14"/>
        <v>4.30274</v>
      </c>
      <c r="J59" s="47">
        <f t="shared" si="15"/>
        <v>105761.60306166</v>
      </c>
    </row>
    <row r="60" spans="1:10" ht="11.25" customHeight="1">
      <c r="A60" s="30">
        <v>264</v>
      </c>
      <c r="B60" s="38" t="s">
        <v>31</v>
      </c>
      <c r="C60" s="32" t="s">
        <v>5</v>
      </c>
      <c r="D60" s="49">
        <v>1</v>
      </c>
      <c r="E60" s="61">
        <v>3.6798</v>
      </c>
      <c r="F60" s="75">
        <f t="shared" si="12"/>
        <v>90449.70110820001</v>
      </c>
      <c r="G60" s="72">
        <v>0.37909</v>
      </c>
      <c r="H60" s="75">
        <f t="shared" si="13"/>
        <v>9318.05456631</v>
      </c>
      <c r="I60" s="72">
        <f t="shared" si="14"/>
        <v>4.05889</v>
      </c>
      <c r="J60" s="47">
        <f t="shared" si="15"/>
        <v>99767.75567451</v>
      </c>
    </row>
    <row r="61" spans="1:10" ht="11.25" customHeight="1">
      <c r="A61" s="30">
        <v>270</v>
      </c>
      <c r="B61" s="38" t="s">
        <v>44</v>
      </c>
      <c r="C61" s="32" t="s">
        <v>5</v>
      </c>
      <c r="D61" s="49">
        <v>1</v>
      </c>
      <c r="E61" s="61">
        <v>3.21878</v>
      </c>
      <c r="F61" s="75">
        <f t="shared" si="12"/>
        <v>79117.80230802001</v>
      </c>
      <c r="G61" s="72">
        <v>0.41772</v>
      </c>
      <c r="H61" s="75">
        <f t="shared" si="13"/>
        <v>10267.58224548</v>
      </c>
      <c r="I61" s="72">
        <f t="shared" si="14"/>
        <v>3.6365000000000003</v>
      </c>
      <c r="J61" s="47">
        <f t="shared" si="15"/>
        <v>89385.38455350001</v>
      </c>
    </row>
    <row r="62" spans="1:10" ht="11.25" customHeight="1">
      <c r="A62" s="30">
        <v>271</v>
      </c>
      <c r="B62" s="38" t="s">
        <v>45</v>
      </c>
      <c r="C62" s="32" t="s">
        <v>5</v>
      </c>
      <c r="D62" s="49">
        <v>1</v>
      </c>
      <c r="E62" s="61">
        <v>3.21878</v>
      </c>
      <c r="F62" s="75">
        <f t="shared" si="12"/>
        <v>79117.80230802001</v>
      </c>
      <c r="G62" s="72">
        <v>0.41772</v>
      </c>
      <c r="H62" s="75">
        <f t="shared" si="13"/>
        <v>10267.58224548</v>
      </c>
      <c r="I62" s="72">
        <f t="shared" si="14"/>
        <v>3.6365000000000003</v>
      </c>
      <c r="J62" s="47">
        <f t="shared" si="15"/>
        <v>89385.38455350001</v>
      </c>
    </row>
    <row r="63" spans="1:10" ht="11.25" customHeight="1">
      <c r="A63" s="30">
        <v>272</v>
      </c>
      <c r="B63" s="38" t="s">
        <v>30</v>
      </c>
      <c r="C63" s="32" t="s">
        <v>5</v>
      </c>
      <c r="D63" s="49">
        <v>1</v>
      </c>
      <c r="E63" s="61">
        <v>3.21485</v>
      </c>
      <c r="F63" s="75">
        <f t="shared" si="12"/>
        <v>79021.20267615</v>
      </c>
      <c r="G63" s="72">
        <v>0.4173</v>
      </c>
      <c r="H63" s="75">
        <f t="shared" si="13"/>
        <v>10257.2586207</v>
      </c>
      <c r="I63" s="72">
        <f t="shared" si="14"/>
        <v>3.63215</v>
      </c>
      <c r="J63" s="47">
        <f t="shared" si="15"/>
        <v>89278.46129685002</v>
      </c>
    </row>
    <row r="64" spans="1:10" ht="11.25" customHeight="1">
      <c r="A64" s="30">
        <v>273</v>
      </c>
      <c r="B64" s="38" t="s">
        <v>35</v>
      </c>
      <c r="C64" s="32" t="s">
        <v>5</v>
      </c>
      <c r="D64" s="49">
        <v>1</v>
      </c>
      <c r="E64" s="61">
        <v>3.21485</v>
      </c>
      <c r="F64" s="75">
        <f t="shared" si="12"/>
        <v>79021.20267615</v>
      </c>
      <c r="G64" s="72">
        <v>0.4173</v>
      </c>
      <c r="H64" s="75">
        <f t="shared" si="13"/>
        <v>10257.2586207</v>
      </c>
      <c r="I64" s="72">
        <f t="shared" si="14"/>
        <v>3.63215</v>
      </c>
      <c r="J64" s="47">
        <f t="shared" si="15"/>
        <v>89278.46129685002</v>
      </c>
    </row>
    <row r="65" spans="1:10" ht="11.25" customHeight="1">
      <c r="A65" s="30">
        <v>274</v>
      </c>
      <c r="B65" s="38" t="s">
        <v>36</v>
      </c>
      <c r="C65" s="32" t="s">
        <v>5</v>
      </c>
      <c r="D65" s="49">
        <v>1</v>
      </c>
      <c r="E65" s="61">
        <v>3.06578</v>
      </c>
      <c r="F65" s="75">
        <f t="shared" si="12"/>
        <v>75357.05328102001</v>
      </c>
      <c r="G65" s="72">
        <v>0.40181</v>
      </c>
      <c r="H65" s="75">
        <f t="shared" si="13"/>
        <v>9876.513506790001</v>
      </c>
      <c r="I65" s="72">
        <f t="shared" si="14"/>
        <v>3.4675900000000004</v>
      </c>
      <c r="J65" s="47">
        <f t="shared" si="15"/>
        <v>85233.56678781</v>
      </c>
    </row>
    <row r="66" spans="1:10" ht="11.25" customHeight="1">
      <c r="A66" s="69">
        <v>275</v>
      </c>
      <c r="B66" s="38" t="s">
        <v>38</v>
      </c>
      <c r="C66" s="32" t="s">
        <v>5</v>
      </c>
      <c r="D66" s="49">
        <v>1</v>
      </c>
      <c r="E66" s="61">
        <v>2.84465</v>
      </c>
      <c r="F66" s="75">
        <f t="shared" si="12"/>
        <v>69921.66483435001</v>
      </c>
      <c r="G66" s="72">
        <v>0.37909</v>
      </c>
      <c r="H66" s="75">
        <f t="shared" si="13"/>
        <v>9318.05456631</v>
      </c>
      <c r="I66" s="72">
        <f t="shared" si="14"/>
        <v>3.2237400000000003</v>
      </c>
      <c r="J66" s="47">
        <f t="shared" si="15"/>
        <v>79239.71940066</v>
      </c>
    </row>
    <row r="67" spans="1:10" ht="11.25" customHeight="1">
      <c r="A67" s="30">
        <v>901</v>
      </c>
      <c r="B67" s="38" t="s">
        <v>32</v>
      </c>
      <c r="C67" s="32" t="s">
        <v>5</v>
      </c>
      <c r="D67" s="49">
        <v>1</v>
      </c>
      <c r="E67" s="61">
        <v>3.21485</v>
      </c>
      <c r="F67" s="75">
        <f t="shared" si="12"/>
        <v>79021.20267615</v>
      </c>
      <c r="G67" s="72">
        <v>0.4173</v>
      </c>
      <c r="H67" s="75">
        <f t="shared" si="13"/>
        <v>10257.2586207</v>
      </c>
      <c r="I67" s="72">
        <f t="shared" si="14"/>
        <v>3.63215</v>
      </c>
      <c r="J67" s="47">
        <f t="shared" si="15"/>
        <v>89278.46129685002</v>
      </c>
    </row>
    <row r="68" spans="1:10" ht="11.25" customHeight="1">
      <c r="A68" s="30">
        <v>902</v>
      </c>
      <c r="B68" s="38" t="s">
        <v>37</v>
      </c>
      <c r="C68" s="32" t="s">
        <v>5</v>
      </c>
      <c r="D68" s="49">
        <v>1</v>
      </c>
      <c r="E68" s="61">
        <v>3.06578</v>
      </c>
      <c r="F68" s="75">
        <f t="shared" si="12"/>
        <v>75357.05328102001</v>
      </c>
      <c r="G68" s="72">
        <v>0.40181</v>
      </c>
      <c r="H68" s="75">
        <f t="shared" si="13"/>
        <v>9876.513506790001</v>
      </c>
      <c r="I68" s="72">
        <f t="shared" si="14"/>
        <v>3.4675900000000004</v>
      </c>
      <c r="J68" s="47">
        <f t="shared" si="15"/>
        <v>85233.56678781</v>
      </c>
    </row>
    <row r="69" spans="1:10" ht="11.25" customHeight="1">
      <c r="A69" s="30">
        <v>903</v>
      </c>
      <c r="B69" s="38" t="s">
        <v>39</v>
      </c>
      <c r="C69" s="32" t="s">
        <v>5</v>
      </c>
      <c r="D69" s="49">
        <v>1</v>
      </c>
      <c r="E69" s="61">
        <v>2.84465</v>
      </c>
      <c r="F69" s="75">
        <f t="shared" si="12"/>
        <v>69921.66483435001</v>
      </c>
      <c r="G69" s="72">
        <v>0.37909</v>
      </c>
      <c r="H69" s="75">
        <f t="shared" si="13"/>
        <v>9318.05456631</v>
      </c>
      <c r="I69" s="72">
        <f t="shared" si="14"/>
        <v>3.2237400000000003</v>
      </c>
      <c r="J69" s="47">
        <f t="shared" si="15"/>
        <v>79239.71940066</v>
      </c>
    </row>
    <row r="70" spans="1:10" ht="11.25" customHeight="1">
      <c r="A70" s="30">
        <v>907</v>
      </c>
      <c r="B70" s="38" t="s">
        <v>33</v>
      </c>
      <c r="C70" s="32" t="s">
        <v>5</v>
      </c>
      <c r="D70" s="49">
        <v>1</v>
      </c>
      <c r="E70" s="61">
        <v>3.21485</v>
      </c>
      <c r="F70" s="75">
        <f t="shared" si="12"/>
        <v>79021.20267615</v>
      </c>
      <c r="G70" s="72">
        <v>0.4173</v>
      </c>
      <c r="H70" s="75">
        <f t="shared" si="13"/>
        <v>10257.2586207</v>
      </c>
      <c r="I70" s="72">
        <f t="shared" si="14"/>
        <v>3.63215</v>
      </c>
      <c r="J70" s="47">
        <f t="shared" si="15"/>
        <v>89278.46129685002</v>
      </c>
    </row>
    <row r="71" spans="1:10" ht="11.25" customHeight="1">
      <c r="A71" s="30">
        <v>908</v>
      </c>
      <c r="B71" s="38" t="s">
        <v>34</v>
      </c>
      <c r="C71" s="32" t="s">
        <v>5</v>
      </c>
      <c r="D71" s="49">
        <v>1</v>
      </c>
      <c r="E71" s="61">
        <v>3.06578</v>
      </c>
      <c r="F71" s="75">
        <f t="shared" si="12"/>
        <v>75357.05328102001</v>
      </c>
      <c r="G71" s="72">
        <v>0.40181</v>
      </c>
      <c r="H71" s="75">
        <f t="shared" si="13"/>
        <v>9876.513506790001</v>
      </c>
      <c r="I71" s="72">
        <f t="shared" si="14"/>
        <v>3.4675900000000004</v>
      </c>
      <c r="J71" s="47">
        <f t="shared" si="15"/>
        <v>85233.56678781</v>
      </c>
    </row>
    <row r="72" spans="1:10" ht="11.25" customHeight="1" thickBot="1">
      <c r="A72" s="70">
        <v>909</v>
      </c>
      <c r="B72" s="39" t="s">
        <v>40</v>
      </c>
      <c r="C72" s="32" t="s">
        <v>5</v>
      </c>
      <c r="D72" s="50">
        <v>1</v>
      </c>
      <c r="E72" s="62">
        <v>2.84465</v>
      </c>
      <c r="F72" s="76">
        <f t="shared" si="12"/>
        <v>69921.66483435001</v>
      </c>
      <c r="G72" s="73">
        <v>0.37909</v>
      </c>
      <c r="H72" s="76">
        <f t="shared" si="13"/>
        <v>9318.05456631</v>
      </c>
      <c r="I72" s="73">
        <f t="shared" si="14"/>
        <v>3.2237400000000003</v>
      </c>
      <c r="J72" s="48">
        <f t="shared" si="15"/>
        <v>79239.71940066</v>
      </c>
    </row>
    <row r="73" spans="1:10" ht="11.25" customHeight="1" thickBot="1">
      <c r="A73" s="101"/>
      <c r="B73" s="102"/>
      <c r="C73" s="100"/>
      <c r="D73" s="102"/>
      <c r="E73" s="102"/>
      <c r="F73" s="102"/>
      <c r="G73" s="102"/>
      <c r="H73" s="102"/>
      <c r="I73" s="102"/>
      <c r="J73" s="103"/>
    </row>
    <row r="74" spans="1:2" ht="8.25">
      <c r="A74" s="2"/>
      <c r="B74" s="9" t="s">
        <v>23</v>
      </c>
    </row>
    <row r="75" ht="8.25">
      <c r="A75" s="2"/>
    </row>
    <row r="76" ht="9" thickBot="1"/>
    <row r="77" spans="1:10" ht="12.75" customHeight="1" thickBot="1">
      <c r="A77" s="104" t="s">
        <v>52</v>
      </c>
      <c r="B77" s="105"/>
      <c r="C77" s="105"/>
      <c r="D77" s="105"/>
      <c r="E77" s="105"/>
      <c r="F77" s="105"/>
      <c r="G77" s="105"/>
      <c r="H77" s="105"/>
      <c r="I77" s="106"/>
      <c r="J77" s="107"/>
    </row>
    <row r="78" spans="1:10" ht="21" customHeight="1" thickBot="1">
      <c r="A78" s="90"/>
      <c r="B78" s="91" t="s">
        <v>53</v>
      </c>
      <c r="C78" s="91" t="s">
        <v>54</v>
      </c>
      <c r="D78" s="91" t="s">
        <v>64</v>
      </c>
      <c r="E78" s="91" t="s">
        <v>61</v>
      </c>
      <c r="F78" s="91" t="s">
        <v>62</v>
      </c>
      <c r="G78" s="91" t="s">
        <v>65</v>
      </c>
      <c r="H78" s="91" t="s">
        <v>66</v>
      </c>
      <c r="I78" s="91" t="s">
        <v>67</v>
      </c>
      <c r="J78" s="92" t="s">
        <v>63</v>
      </c>
    </row>
    <row r="79" spans="1:11" ht="18.75" customHeight="1" thickBot="1">
      <c r="A79" s="89" t="s">
        <v>58</v>
      </c>
      <c r="B79" s="88" t="s">
        <v>55</v>
      </c>
      <c r="C79" s="83">
        <v>1</v>
      </c>
      <c r="D79" s="84">
        <v>1</v>
      </c>
      <c r="E79" s="84">
        <v>1</v>
      </c>
      <c r="F79" s="84">
        <v>1.0164</v>
      </c>
      <c r="G79" s="85">
        <f>(F79*D79)*USE</f>
        <v>24983.1719676</v>
      </c>
      <c r="H79" s="85">
        <f>G79*53.218%</f>
        <v>13295.544457717368</v>
      </c>
      <c r="I79" s="86">
        <f>G79</f>
        <v>24983.1719676</v>
      </c>
      <c r="J79" s="87">
        <f>I79+H79+G79</f>
        <v>63261.88839291737</v>
      </c>
      <c r="K79" s="82">
        <f>G79*F79</f>
        <v>25392.89598786864</v>
      </c>
    </row>
    <row r="80" spans="1:11" ht="18.75" customHeight="1" thickBot="1">
      <c r="A80" s="89" t="s">
        <v>59</v>
      </c>
      <c r="B80" s="88" t="s">
        <v>56</v>
      </c>
      <c r="C80" s="83">
        <v>1</v>
      </c>
      <c r="D80" s="84">
        <v>1</v>
      </c>
      <c r="E80" s="84">
        <v>1</v>
      </c>
      <c r="F80" s="84">
        <v>1.0164</v>
      </c>
      <c r="G80" s="85">
        <f>(F80*D80)*USE</f>
        <v>24983.1719676</v>
      </c>
      <c r="H80" s="85">
        <f>G80*53.218%</f>
        <v>13295.544457717368</v>
      </c>
      <c r="I80" s="86">
        <f>G80</f>
        <v>24983.1719676</v>
      </c>
      <c r="J80" s="87">
        <f>I80+H80+G80</f>
        <v>63261.88839291737</v>
      </c>
      <c r="K80" s="82">
        <f>(G80*F80)*USE</f>
        <v>624158881.5626745</v>
      </c>
    </row>
    <row r="81" spans="1:11" ht="18.75" customHeight="1" thickBot="1">
      <c r="A81" s="89" t="s">
        <v>60</v>
      </c>
      <c r="B81" s="88" t="s">
        <v>57</v>
      </c>
      <c r="C81" s="83">
        <v>1</v>
      </c>
      <c r="D81" s="84">
        <v>1</v>
      </c>
      <c r="E81" s="84">
        <v>1</v>
      </c>
      <c r="F81" s="84">
        <v>0.6774</v>
      </c>
      <c r="G81" s="85">
        <f>(F81*D81)*USE</f>
        <v>16650.5319666</v>
      </c>
      <c r="H81" s="85">
        <f>G81*53.218%</f>
        <v>8861.080101985188</v>
      </c>
      <c r="I81" s="86">
        <f>G81</f>
        <v>16650.5319666</v>
      </c>
      <c r="J81" s="87">
        <f>I81+H81+G81</f>
        <v>42162.144035185185</v>
      </c>
      <c r="K81" s="82">
        <f>(G81*F81)*USE</f>
        <v>277240214.77076846</v>
      </c>
    </row>
  </sheetData>
  <sheetProtection/>
  <mergeCells count="5">
    <mergeCell ref="A19:J19"/>
    <mergeCell ref="A37:J37"/>
    <mergeCell ref="A55:J55"/>
    <mergeCell ref="A73:J73"/>
    <mergeCell ref="A77:J77"/>
  </mergeCells>
  <printOptions/>
  <pageMargins left="0.2755905511811024" right="0.11811023622047245" top="0.16" bottom="0.62" header="0.16" footer="0.31496062992125984"/>
  <pageSetup horizontalDpi="600" verticalDpi="600" orientation="portrait" paperSize="5" r:id="rId2"/>
  <headerFooter>
    <oddFooter>&amp;C&amp;Z&amp;F&amp;RPágina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Recoleta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DAEM</dc:creator>
  <cp:keywords/>
  <dc:description/>
  <cp:lastModifiedBy>Yanade Muñoz Barros</cp:lastModifiedBy>
  <cp:lastPrinted>2017-02-17T16:43:25Z</cp:lastPrinted>
  <dcterms:created xsi:type="dcterms:W3CDTF">2009-09-28T22:56:14Z</dcterms:created>
  <dcterms:modified xsi:type="dcterms:W3CDTF">2018-11-19T14:58:53Z</dcterms:modified>
  <cp:category/>
  <cp:version/>
  <cp:contentType/>
  <cp:contentStatus/>
</cp:coreProperties>
</file>